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20730" windowHeight="100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5" i="1"/>
  <c r="A5" l="1"/>
  <c r="H15" l="1"/>
  <c r="G14"/>
  <c r="P10"/>
  <c r="P4"/>
  <c r="P7"/>
  <c r="P6"/>
  <c r="P8"/>
  <c r="P5"/>
  <c r="Q9"/>
  <c r="Q4"/>
  <c r="Q7"/>
  <c r="Q6"/>
  <c r="Q8"/>
  <c r="Q5"/>
  <c r="O16" l="1"/>
  <c r="E14" s="1"/>
  <c r="C15" s="1"/>
</calcChain>
</file>

<file path=xl/sharedStrings.xml><?xml version="1.0" encoding="utf-8"?>
<sst xmlns="http://schemas.openxmlformats.org/spreadsheetml/2006/main" count="35" uniqueCount="34">
  <si>
    <t>TIPO DE AHORRO</t>
  </si>
  <si>
    <t>FEVIAHORRITO</t>
  </si>
  <si>
    <t>CDAT</t>
  </si>
  <si>
    <t>¿Cuánto dinero mensual deseas ahorrar para alcanzar tu meta?</t>
  </si>
  <si>
    <t>MONTO MINIMO</t>
  </si>
  <si>
    <t>SMMLV</t>
  </si>
  <si>
    <t>¿En cuantos meses te gustaria alcanzar tu meta de ahorro?</t>
  </si>
  <si>
    <t>TASA E.M</t>
  </si>
  <si>
    <t xml:space="preserve">de esta cifra </t>
  </si>
  <si>
    <t>TASA E.A%</t>
  </si>
  <si>
    <t>1% DE TU SUELDO</t>
  </si>
  <si>
    <t>SIMULADOR DE AHORRO</t>
  </si>
  <si>
    <t>AHORRO MINIMO</t>
  </si>
  <si>
    <t>VISTA ASOCIADO O FEVIAHORRITO</t>
  </si>
  <si>
    <t>N/A</t>
  </si>
  <si>
    <t>Cuál es el propósito de tu ahorro?  Oprime Enter en la casilla siguiente :</t>
  </si>
  <si>
    <t>Ahorro con rentabilidad mediante descuento por nómina o consignación por ventanilla, con libre destinación por un período de tiempo previamente acordado (minimo 3 meses maximo un año prorrogable) y por un valor mínimo mensual del 10% del SMMLV</t>
  </si>
  <si>
    <r>
      <t>A</t>
    </r>
    <r>
      <rPr>
        <sz val="10"/>
        <color theme="1"/>
        <rFont val="Calibri"/>
        <family val="2"/>
        <scheme val="minor"/>
      </rPr>
      <t>horro con rentabilidad mediante descuento por nómina o consignación por ventanilla, para sus Vacaciones. Se gira con soporte de programacion de vacaciones y se hace por un valor mínimo mensual del 6% del SMMLV</t>
    </r>
  </si>
  <si>
    <t>Ahorro con rentabilidad mediante descuento por nómina o consignación por ventanilla, para su Educacion, sus Feviahorritos o grupo basico familiar, con plazo hasta que envie soporte de pago de matricula y por un valor mínimo mensual del 8% del SMMLV</t>
  </si>
  <si>
    <r>
      <t>A</t>
    </r>
    <r>
      <rPr>
        <sz val="10"/>
        <color theme="1"/>
        <rFont val="Calibri"/>
        <family val="2"/>
        <scheme val="minor"/>
      </rPr>
      <t>horro con rentabilidad mediante descuentos por nómina o consignación por ventanilla, para compra de  Vivienda o liberacion de gravamenes hipotecarios y por un valor mínimo mensual del 10% del SMMLV</t>
    </r>
  </si>
  <si>
    <t>Ahorro con rentabilidad para hijos, sobrinos o hermanos menores de edad, el ahorro mínimo es de 3.2% del SMMLV.</t>
  </si>
  <si>
    <r>
      <t xml:space="preserve"> Ahorro con rentabilidad que </t>
    </r>
    <r>
      <rPr>
        <sz val="10"/>
        <color theme="1"/>
        <rFont val="Calibri"/>
        <family val="2"/>
        <scheme val="minor"/>
      </rPr>
      <t>ofrece el FEVI a sus asociados y Feviahorritos para ahorrar mensualmente un valor adicional al ahorro permanente como asociado o Feviahorrito, el valor a ahorrar es mínimo 1% del salario basico máximo lo que esté ahorrando en el ahorro permanente.</t>
    </r>
  </si>
  <si>
    <t>Ahorro a término fijo con rendimientos representativos según monto y plazo, el tiempo minimo de constitucion es a 90 dias y el valor minimo de constitucion es de 1SMMLV, y la tasa de rendimiento varia segun DTF de la semana versus tabla definida por el Fevi.</t>
  </si>
  <si>
    <t>PROGRAMADO LIBRE INVERSION</t>
  </si>
  <si>
    <t>PROGRAMADO VACACIONES</t>
  </si>
  <si>
    <t>PROGRAMADO EDUCACION</t>
  </si>
  <si>
    <t>PROGRAMADO VIVIENDA</t>
  </si>
  <si>
    <t>En las condiciones definidas llegarás a ahorrar</t>
  </si>
  <si>
    <t>AHORRO PERMANENTE</t>
  </si>
  <si>
    <t>corresponde a</t>
  </si>
  <si>
    <t>lo ahorrado mensualmente y</t>
  </si>
  <si>
    <t>E.A%</t>
  </si>
  <si>
    <t>a los rendimientos generados</t>
  </si>
  <si>
    <t>Ahorro necesario para ser asociado del FEVI (en cuanto a Feviahorrito para ser beneficiarios) . y se contabilizará así:
30% APORTES SOCIALES
70% AHORROS PERMANENTES
Es la base para el cupo de crédito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</si>
</sst>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&quot;$&quot;\ #,##0"/>
    <numFmt numFmtId="166" formatCode="0.00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B94"/>
        <bgColor indexed="64"/>
      </patternFill>
    </fill>
    <fill>
      <patternFill patternType="solid">
        <fgColor rgb="FF7AB41D"/>
        <bgColor indexed="64"/>
      </patternFill>
    </fill>
    <fill>
      <patternFill patternType="solid">
        <fgColor rgb="FF88888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165" fontId="3" fillId="0" borderId="0" xfId="0" applyNumberFormat="1" applyFont="1"/>
    <xf numFmtId="0" fontId="3" fillId="2" borderId="0" xfId="0" applyFont="1" applyFill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/>
    <xf numFmtId="0" fontId="0" fillId="2" borderId="0" xfId="0" applyFill="1" applyAlignment="1"/>
    <xf numFmtId="165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5" borderId="1" xfId="0" applyNumberFormat="1" applyFont="1" applyFill="1" applyBorder="1" applyAlignment="1" applyProtection="1">
      <alignment horizontal="center"/>
      <protection hidden="1"/>
    </xf>
    <xf numFmtId="165" fontId="4" fillId="5" borderId="1" xfId="0" applyNumberFormat="1" applyFont="1" applyFill="1" applyBorder="1" applyAlignment="1" applyProtection="1">
      <alignment horizontal="left"/>
      <protection hidden="1"/>
    </xf>
    <xf numFmtId="164" fontId="4" fillId="5" borderId="1" xfId="1" applyNumberFormat="1" applyFont="1" applyFill="1" applyBorder="1" applyAlignment="1" applyProtection="1">
      <alignment horizontal="center"/>
      <protection hidden="1"/>
    </xf>
    <xf numFmtId="165" fontId="4" fillId="5" borderId="1" xfId="0" applyNumberFormat="1" applyFont="1" applyFill="1" applyBorder="1" applyAlignment="1" applyProtection="1">
      <alignment horizontal="center"/>
      <protection hidden="1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colors>
    <mruColors>
      <color rgb="FF88888A"/>
      <color rgb="FF7AB41D"/>
      <color rgb="FF004B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1</xdr:col>
      <xdr:colOff>828675</xdr:colOff>
      <xdr:row>0</xdr:row>
      <xdr:rowOff>529447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7150"/>
          <a:ext cx="1400175" cy="472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C15" sqref="C15:D15"/>
    </sheetView>
  </sheetViews>
  <sheetFormatPr baseColWidth="10" defaultColWidth="0" defaultRowHeight="15" zeroHeight="1"/>
  <cols>
    <col min="1" max="1" width="12.85546875" style="6" customWidth="1"/>
    <col min="2" max="2" width="13.7109375" style="6" customWidth="1"/>
    <col min="3" max="3" width="12.5703125" style="6" customWidth="1"/>
    <col min="4" max="4" width="3.42578125" style="6" customWidth="1"/>
    <col min="5" max="5" width="10.7109375" style="6" customWidth="1"/>
    <col min="6" max="6" width="12" style="6" customWidth="1"/>
    <col min="7" max="7" width="10.85546875" style="6" customWidth="1"/>
    <col min="8" max="8" width="13.5703125" style="6" customWidth="1"/>
    <col min="9" max="9" width="30" style="15" bestFit="1" customWidth="1"/>
    <col min="10" max="10" width="1.85546875" style="6" customWidth="1"/>
    <col min="11" max="14" width="11.42578125" style="6" hidden="1" customWidth="1"/>
    <col min="15" max="15" width="16.140625" style="6" hidden="1" customWidth="1"/>
    <col min="16" max="20" width="0" style="6" hidden="1" customWidth="1"/>
    <col min="21" max="16384" width="11.42578125" style="6" hidden="1"/>
  </cols>
  <sheetData>
    <row r="1" spans="1:20" customFormat="1" ht="4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6"/>
      <c r="O1" s="3" t="s">
        <v>0</v>
      </c>
      <c r="P1" s="3" t="s">
        <v>7</v>
      </c>
      <c r="Q1" s="3" t="s">
        <v>4</v>
      </c>
      <c r="R1" s="3" t="s">
        <v>5</v>
      </c>
      <c r="S1" s="3" t="s">
        <v>9</v>
      </c>
      <c r="T1" s="3" t="s">
        <v>12</v>
      </c>
    </row>
    <row r="2" spans="1:20" customFormat="1">
      <c r="C2" s="6"/>
      <c r="D2" s="6"/>
      <c r="E2" s="6"/>
      <c r="F2" s="6"/>
      <c r="G2" s="6"/>
      <c r="H2" s="6"/>
      <c r="I2" s="14"/>
      <c r="J2" s="6"/>
    </row>
    <row r="3" spans="1:20" customFormat="1">
      <c r="A3" s="27" t="s">
        <v>15</v>
      </c>
      <c r="B3" s="27"/>
      <c r="C3" s="27"/>
      <c r="D3" s="27"/>
      <c r="E3" s="27"/>
      <c r="F3" s="27"/>
      <c r="G3" s="27"/>
      <c r="H3" s="27"/>
      <c r="I3" s="11" t="s">
        <v>28</v>
      </c>
      <c r="J3" s="6"/>
      <c r="O3" t="s">
        <v>28</v>
      </c>
      <c r="T3" s="16" t="s">
        <v>33</v>
      </c>
    </row>
    <row r="4" spans="1:20" customFormat="1" ht="15.75">
      <c r="C4" s="6"/>
      <c r="D4" s="6"/>
      <c r="E4" s="6"/>
      <c r="F4" s="6"/>
      <c r="G4" s="6"/>
      <c r="H4" s="9"/>
      <c r="I4" s="14"/>
      <c r="J4" s="6"/>
      <c r="O4" t="s">
        <v>1</v>
      </c>
      <c r="P4" s="5">
        <f>+(4.5/12)%</f>
        <v>3.7499999999999999E-3</v>
      </c>
      <c r="Q4" s="4">
        <f>+R5*3.2%</f>
        <v>22062.528000000002</v>
      </c>
      <c r="S4" s="2">
        <v>4.4999999999999998E-2</v>
      </c>
      <c r="T4" s="13" t="s">
        <v>20</v>
      </c>
    </row>
    <row r="5" spans="1:20" customFormat="1" ht="90" customHeight="1">
      <c r="A5" s="28" t="str">
        <f>IF(I3=O5,T5,IF(I3=O8,T8,IF(I3=O6,T6,IF(I3=O7,T7,IF(I3=O4,T4,IF(I3=O10,T10,IF(I3=O9,T9,IF(I3=O3,T3,"SELECCIONA QUE TIPO DE AHORRO DESEAS REALIZAR"))))))))</f>
        <v>Ahorro necesario para ser asociado del FEVI (en cuanto a Feviahorrito para ser beneficiarios) . y se contabilizará así:
30% APORTES SOCIALES
70% AHORROS PERMANENTES
Es la base para el cupo de crédito</v>
      </c>
      <c r="B5" s="29"/>
      <c r="C5" s="29"/>
      <c r="D5" s="29"/>
      <c r="E5" s="29"/>
      <c r="F5" s="29"/>
      <c r="G5" s="29"/>
      <c r="H5" s="30"/>
      <c r="I5" s="18" t="str">
        <f>IF(I3=O5,Q5,IF(I3=O8,Q8,IF(I3=O6,Q6,IF(I3=O7,Q7,IF(I3=O4,Q4,IF(I3=O10,Q10,IF(I3=O9,Q9,IF(I3=O3,"MINIMO 4% SALARIO BASICO MAXIMO 10% SALARIO BASICO MINIMO 2.5% SALARIO INTEGRAL MAXIMO 10% SALARIO INTEGRAL",REVISAR))))))))</f>
        <v>MINIMO 4% SALARIO BASICO MAXIMO 10% SALARIO BASICO MINIMO 2.5% SALARIO INTEGRAL MAXIMO 10% SALARIO INTEGRAL</v>
      </c>
      <c r="J5" s="6"/>
      <c r="O5" t="s">
        <v>23</v>
      </c>
      <c r="P5" s="5">
        <f>+(0.333333333333333)%</f>
        <v>3.3333333333333296E-3</v>
      </c>
      <c r="Q5" s="4">
        <f>+R5*10%</f>
        <v>68945.400000000009</v>
      </c>
      <c r="R5">
        <v>689454</v>
      </c>
      <c r="S5" s="1">
        <v>0.04</v>
      </c>
      <c r="T5" s="13" t="s">
        <v>16</v>
      </c>
    </row>
    <row r="6" spans="1:20" customFormat="1">
      <c r="C6" s="6"/>
      <c r="D6" s="6"/>
      <c r="E6" s="6"/>
      <c r="F6" s="6"/>
      <c r="G6" s="6"/>
      <c r="H6" s="6"/>
      <c r="I6" s="14"/>
      <c r="J6" s="6"/>
      <c r="O6" t="s">
        <v>25</v>
      </c>
      <c r="P6" s="5">
        <f t="shared" ref="P6:P8" si="0">+(0.333333333333333)%</f>
        <v>3.3333333333333296E-3</v>
      </c>
      <c r="Q6" s="4">
        <f>+R5*8%</f>
        <v>55156.32</v>
      </c>
      <c r="S6" s="1">
        <v>0.04</v>
      </c>
      <c r="T6" s="13" t="s">
        <v>18</v>
      </c>
    </row>
    <row r="7" spans="1:20" customFormat="1" ht="30" customHeight="1">
      <c r="A7" s="31" t="s">
        <v>3</v>
      </c>
      <c r="B7" s="31"/>
      <c r="C7" s="31"/>
      <c r="D7" s="31"/>
      <c r="E7" s="31"/>
      <c r="F7" s="31"/>
      <c r="G7" s="31"/>
      <c r="H7" s="32"/>
      <c r="I7" s="10"/>
      <c r="J7" s="6"/>
      <c r="O7" t="s">
        <v>26</v>
      </c>
      <c r="P7" s="5">
        <f t="shared" si="0"/>
        <v>3.3333333333333296E-3</v>
      </c>
      <c r="Q7" s="4">
        <f>+R5*10%</f>
        <v>68945.400000000009</v>
      </c>
      <c r="S7" s="1">
        <v>0.04</v>
      </c>
      <c r="T7" s="12" t="s">
        <v>19</v>
      </c>
    </row>
    <row r="8" spans="1:20" customFormat="1" ht="15.75">
      <c r="H8" s="8"/>
      <c r="I8" s="7"/>
      <c r="J8" s="6"/>
      <c r="O8" t="s">
        <v>24</v>
      </c>
      <c r="P8" s="5">
        <f t="shared" si="0"/>
        <v>3.3333333333333296E-3</v>
      </c>
      <c r="Q8" s="4">
        <f>+R5*6%</f>
        <v>41367.24</v>
      </c>
      <c r="S8" s="1">
        <v>0.04</v>
      </c>
      <c r="T8" s="12" t="s">
        <v>17</v>
      </c>
    </row>
    <row r="9" spans="1:20" customFormat="1" ht="15" customHeight="1">
      <c r="A9" s="33" t="s">
        <v>6</v>
      </c>
      <c r="B9" s="33"/>
      <c r="C9" s="33"/>
      <c r="D9" s="33"/>
      <c r="E9" s="33"/>
      <c r="F9" s="33"/>
      <c r="G9" s="33"/>
      <c r="H9" s="34"/>
      <c r="I9" s="11"/>
      <c r="J9" s="6"/>
      <c r="O9" t="s">
        <v>2</v>
      </c>
      <c r="P9" s="5"/>
      <c r="Q9" s="4">
        <f>+R5</f>
        <v>689454</v>
      </c>
      <c r="S9" s="1" t="s">
        <v>14</v>
      </c>
      <c r="T9" t="s">
        <v>22</v>
      </c>
    </row>
    <row r="10" spans="1:20" customFormat="1" ht="15.75">
      <c r="A10" s="6"/>
      <c r="B10" s="6"/>
      <c r="C10" s="6"/>
      <c r="D10" s="6"/>
      <c r="E10" s="6"/>
      <c r="F10" s="6"/>
      <c r="G10" s="6"/>
      <c r="H10" s="9"/>
      <c r="I10" s="15"/>
      <c r="J10" s="6"/>
      <c r="O10" t="s">
        <v>13</v>
      </c>
      <c r="P10" s="5">
        <f>+(0.25)%</f>
        <v>2.5000000000000001E-3</v>
      </c>
      <c r="Q10" s="4" t="s">
        <v>10</v>
      </c>
      <c r="S10" s="1">
        <v>0.03</v>
      </c>
      <c r="T10" s="12" t="s">
        <v>21</v>
      </c>
    </row>
    <row r="11" spans="1:20" customFormat="1">
      <c r="A11" s="6"/>
      <c r="B11" s="6"/>
      <c r="C11" s="6"/>
      <c r="D11" s="6"/>
      <c r="E11" s="6"/>
      <c r="F11" s="6"/>
      <c r="G11" s="6"/>
      <c r="H11" s="6"/>
      <c r="I11" s="15"/>
      <c r="J11" s="6"/>
      <c r="O11" s="6"/>
      <c r="P11" s="6"/>
      <c r="Q11" s="6"/>
      <c r="R11" s="6"/>
      <c r="S11" s="6"/>
      <c r="T11" s="6"/>
    </row>
    <row r="12" spans="1:20" customFormat="1">
      <c r="A12" s="6"/>
      <c r="B12" s="6"/>
      <c r="C12" s="6"/>
      <c r="D12" s="6"/>
      <c r="E12" s="6"/>
      <c r="F12" s="6"/>
      <c r="G12" s="6"/>
      <c r="H12" s="6"/>
      <c r="I12" s="15"/>
      <c r="J12" s="6"/>
      <c r="O12" s="6"/>
      <c r="P12" s="6"/>
      <c r="Q12" s="6"/>
      <c r="R12" s="6"/>
      <c r="S12" s="6"/>
      <c r="T12" s="6"/>
    </row>
    <row r="13" spans="1:20" customFormat="1">
      <c r="A13" s="6"/>
      <c r="B13" s="6"/>
      <c r="C13" s="6"/>
      <c r="D13" s="6"/>
      <c r="E13" s="6"/>
      <c r="F13" s="6"/>
      <c r="G13" s="6"/>
      <c r="H13" s="6"/>
      <c r="I13" s="15"/>
      <c r="J13" s="6"/>
      <c r="O13" s="6"/>
      <c r="P13" s="6"/>
      <c r="Q13" s="6"/>
      <c r="R13" s="6"/>
      <c r="S13" s="6"/>
      <c r="T13" s="6"/>
    </row>
    <row r="14" spans="1:20" customFormat="1">
      <c r="A14" s="17" t="s">
        <v>27</v>
      </c>
      <c r="B14" s="6"/>
      <c r="C14" s="6"/>
      <c r="D14" s="17"/>
      <c r="E14" s="19" t="e">
        <f>ABS(O16)</f>
        <v>#VALUE!</v>
      </c>
      <c r="F14" s="15" t="s">
        <v>8</v>
      </c>
      <c r="G14" s="20">
        <f>I9*I7</f>
        <v>0</v>
      </c>
      <c r="H14" s="6" t="s">
        <v>29</v>
      </c>
      <c r="I14" s="15"/>
      <c r="J14" s="6"/>
      <c r="O14" s="6"/>
      <c r="P14" s="6"/>
      <c r="Q14" s="6"/>
      <c r="R14" s="6"/>
      <c r="S14" s="6"/>
      <c r="T14" s="6"/>
    </row>
    <row r="15" spans="1:20" customFormat="1">
      <c r="A15" s="17" t="s">
        <v>30</v>
      </c>
      <c r="B15" s="6"/>
      <c r="C15" s="22" t="e">
        <f>E14-G14</f>
        <v>#VALUE!</v>
      </c>
      <c r="D15" s="22"/>
      <c r="E15" s="23" t="s">
        <v>32</v>
      </c>
      <c r="F15" s="24"/>
      <c r="G15" s="25"/>
      <c r="H15" s="21" t="b">
        <f>IF(I3=O5,S5,IF(I3=O8,S8,IF(I3=O6,S6,IF(I3=O7,S7,IF(I3=O4,S4,IF(I3=O10,S10,IF(I3=O9,S9)))))))</f>
        <v>0</v>
      </c>
      <c r="I15" s="15" t="s">
        <v>31</v>
      </c>
      <c r="J15" s="6"/>
    </row>
    <row r="16" spans="1:20">
      <c r="D16" s="15"/>
      <c r="E16" s="15"/>
      <c r="F16" s="15"/>
      <c r="O16" s="6" t="str">
        <f>IF(H15=4%,FV(P5,I9,I7,,0),IF(H15=4.5%,FV(P4,I9,I7,,0),IF(H15=3%,FV(P10,I9,I7,,0),"OJO")))</f>
        <v>OJO</v>
      </c>
    </row>
    <row r="17" hidden="1"/>
  </sheetData>
  <sheetProtection password="EAB0" sheet="1" objects="1" scenarios="1"/>
  <protectedRanges>
    <protectedRange sqref="I3 I7 I9" name="Rango1"/>
  </protectedRanges>
  <mergeCells count="7">
    <mergeCell ref="C15:D15"/>
    <mergeCell ref="E15:G15"/>
    <mergeCell ref="A1:I1"/>
    <mergeCell ref="A3:H3"/>
    <mergeCell ref="A5:H5"/>
    <mergeCell ref="A7:H7"/>
    <mergeCell ref="A9:H9"/>
  </mergeCells>
  <dataValidations count="1">
    <dataValidation type="list" allowBlank="1" showInputMessage="1" showErrorMessage="1" sqref="I3">
      <formula1>$O$3:$O$9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Freddy Acosta Castillo</dc:creator>
  <cp:lastModifiedBy>Juan Pablo</cp:lastModifiedBy>
  <dcterms:created xsi:type="dcterms:W3CDTF">2016-07-11T14:21:59Z</dcterms:created>
  <dcterms:modified xsi:type="dcterms:W3CDTF">2016-10-19T12:36:13Z</dcterms:modified>
</cp:coreProperties>
</file>